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60" yWindow="975" windowWidth="27540" windowHeight="15225"/>
  </bookViews>
  <sheets>
    <sheet name="приложение 2 доходы" sheetId="10" r:id="rId1"/>
  </sheets>
  <definedNames>
    <definedName name="_xlnm.Print_Titles" localSheetId="0">'приложение 2 доходы'!$11:$11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0"/>
  <c r="L14"/>
  <c r="K14"/>
  <c r="A19"/>
  <c r="A20" s="1"/>
  <c r="A21" s="1"/>
  <c r="A22" s="1"/>
  <c r="L63" l="1"/>
  <c r="M63"/>
  <c r="K63"/>
  <c r="K59" l="1"/>
  <c r="K55" s="1"/>
  <c r="K70"/>
  <c r="L53"/>
  <c r="M53"/>
  <c r="K53"/>
  <c r="A13" l="1"/>
  <c r="A14" s="1"/>
  <c r="A15" s="1"/>
  <c r="A16" s="1"/>
  <c r="A17" s="1"/>
  <c r="A18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l="1"/>
  <c r="A58" s="1"/>
  <c r="A59" s="1"/>
  <c r="A60" s="1"/>
  <c r="A61" s="1"/>
  <c r="A62" s="1"/>
  <c r="A63" s="1"/>
  <c r="L51"/>
  <c r="M51"/>
  <c r="K51"/>
  <c r="L48"/>
  <c r="M48"/>
  <c r="L49"/>
  <c r="M49"/>
  <c r="K48"/>
  <c r="K47" s="1"/>
  <c r="A64" l="1"/>
  <c r="A65" s="1"/>
  <c r="A66" s="1"/>
  <c r="A67" s="1"/>
  <c r="A68" s="1"/>
  <c r="A69" s="1"/>
  <c r="A70" s="1"/>
  <c r="A71" s="1"/>
  <c r="A72" s="1"/>
  <c r="M47"/>
  <c r="L47"/>
  <c r="M61"/>
  <c r="M60" s="1"/>
  <c r="L61"/>
  <c r="L60" s="1"/>
  <c r="K61"/>
  <c r="K60" s="1"/>
  <c r="M58"/>
  <c r="L58"/>
  <c r="K58"/>
  <c r="M56"/>
  <c r="L56"/>
  <c r="K56"/>
  <c r="M55"/>
  <c r="L55"/>
  <c r="K49"/>
  <c r="M43"/>
  <c r="M42" s="1"/>
  <c r="M41" s="1"/>
  <c r="L43"/>
  <c r="L42" s="1"/>
  <c r="L41" s="1"/>
  <c r="K43"/>
  <c r="K42" s="1"/>
  <c r="K41" s="1"/>
  <c r="M39"/>
  <c r="M38" s="1"/>
  <c r="L39"/>
  <c r="L38" s="1"/>
  <c r="K39"/>
  <c r="K38" s="1"/>
  <c r="M36"/>
  <c r="L36"/>
  <c r="K36"/>
  <c r="M34"/>
  <c r="L34"/>
  <c r="K34"/>
  <c r="M31"/>
  <c r="L31"/>
  <c r="K31"/>
  <c r="M28"/>
  <c r="L28"/>
  <c r="K28"/>
  <c r="M26"/>
  <c r="L26"/>
  <c r="K26"/>
  <c r="M24"/>
  <c r="L24"/>
  <c r="K24"/>
  <c r="M22"/>
  <c r="L22"/>
  <c r="K22"/>
  <c r="M21"/>
  <c r="M20" s="1"/>
  <c r="L21"/>
  <c r="L20" s="1"/>
  <c r="K21"/>
  <c r="K20" s="1"/>
  <c r="M13"/>
  <c r="L13"/>
  <c r="K13"/>
  <c r="K45" l="1"/>
  <c r="K46"/>
  <c r="L33"/>
  <c r="L30" s="1"/>
  <c r="L12" s="1"/>
  <c r="M46"/>
  <c r="L45"/>
  <c r="L46"/>
  <c r="M33"/>
  <c r="M30" s="1"/>
  <c r="M12" s="1"/>
  <c r="M45"/>
  <c r="K33"/>
  <c r="K30" s="1"/>
  <c r="K12" s="1"/>
  <c r="K72" l="1"/>
  <c r="M72"/>
  <c r="L72"/>
</calcChain>
</file>

<file path=xl/sharedStrings.xml><?xml version="1.0" encoding="utf-8"?>
<sst xmlns="http://schemas.openxmlformats.org/spreadsheetml/2006/main" count="575" uniqueCount="148">
  <si>
    <t>5</t>
  </si>
  <si>
    <t>1</t>
  </si>
  <si>
    <t>2</t>
  </si>
  <si>
    <t>7</t>
  </si>
  <si>
    <t>8</t>
  </si>
  <si>
    <t>9</t>
  </si>
  <si>
    <t>10</t>
  </si>
  <si>
    <t>11</t>
  </si>
  <si>
    <t>12</t>
  </si>
  <si>
    <t>3</t>
  </si>
  <si>
    <t>4</t>
  </si>
  <si>
    <t>6</t>
  </si>
  <si>
    <t>804</t>
  </si>
  <si>
    <t>13</t>
  </si>
  <si>
    <t>15</t>
  </si>
  <si>
    <t>16</t>
  </si>
  <si>
    <t>20</t>
  </si>
  <si>
    <t>29</t>
  </si>
  <si>
    <t>30</t>
  </si>
  <si>
    <t>Иные межбюджетные трансферты</t>
  </si>
  <si>
    <t>35</t>
  </si>
  <si>
    <t>40</t>
  </si>
  <si>
    <t>49</t>
  </si>
  <si>
    <t>№ строки</t>
  </si>
  <si>
    <t>01</t>
  </si>
  <si>
    <t>00</t>
  </si>
  <si>
    <t>02</t>
  </si>
  <si>
    <t>03</t>
  </si>
  <si>
    <t>04</t>
  </si>
  <si>
    <t>06</t>
  </si>
  <si>
    <t>Приложение 2</t>
  </si>
  <si>
    <t>Доходы бюджета Преображенского сельсовета на 2025 год и плановый период 2026-2027 годов</t>
  </si>
  <si>
    <t xml:space="preserve">Код бюджетной классификации </t>
  </si>
  <si>
    <t>Наименование кода классификации доходов бюджета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</si>
  <si>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</si>
  <si>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</si>
  <si>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</si>
  <si>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</si>
  <si>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</si>
  <si>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</si>
  <si>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</si>
  <si>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</si>
  <si>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000</t>
  </si>
  <si>
    <t>0000</t>
  </si>
  <si>
    <t>182</t>
  </si>
  <si>
    <t>110</t>
  </si>
  <si>
    <t xml:space="preserve">НАЛОГ НА  ПРИБЫЛЬ, ДОХОДЫ </t>
  </si>
  <si>
    <t>Налог на доходы физических лиц</t>
  </si>
  <si>
    <t>010</t>
  </si>
  <si>
    <t>020</t>
  </si>
  <si>
    <t>030</t>
  </si>
  <si>
    <t>130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</si>
  <si>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</si>
  <si>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</si>
  <si>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</si>
  <si>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</si>
  <si>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</si>
  <si>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</si>
  <si>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240</t>
  </si>
  <si>
    <t xml:space="preserve">Доходы от уплаты акцизов на моторные масла для дизельных и (или) карбюраторных (инжекторных) двигателей,  подлежащие распределению между бюджетами субъектов Российской Федерации и местными бюджетами с учетом установленных  дифференцированных нормативов отчислений в местные бюджеты </t>
  </si>
  <si>
    <t>241</t>
  </si>
  <si>
    <t>Доходы от уплаты акцизов на моторные масла для дизельных и (или) карбюраторных (инжекторных) двигателей,  подлежащие распределению между бюджетами субъектов Российской Федерации и местными бюджетами с учетом установленных 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</si>
  <si>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250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</si>
  <si>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</si>
  <si>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</si>
  <si>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</si>
  <si>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</si>
  <si>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</si>
  <si>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</si>
  <si>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</si>
  <si>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</si>
  <si>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</si>
  <si>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</si>
  <si>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Земельный налог </t>
  </si>
  <si>
    <t>Земельный налог с организаций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</si>
  <si>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</si>
  <si>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</si>
  <si>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040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</si>
  <si>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</si>
  <si>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</si>
  <si>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</si>
  <si>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08</t>
  </si>
  <si>
    <t>ГОСУДАРСТВЕННАЯ ПОШЛИНА</t>
  </si>
  <si>
    <t xml:space="preserve">Государственная пошлина за совершение нотариальных действий ( за исключением действий, совершаемых консульскими учреждениями Российской Федерации)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</si>
  <si>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</si>
  <si>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ОКАЗАНИЯ ПЛАТНЫХ УСЛУГ И КОМПЕНСАЦИИ ЗАТРАТ ГОСУДАРСТВА</t>
  </si>
  <si>
    <t>Доходы от компенсации затрат государства</t>
  </si>
  <si>
    <t>990</t>
  </si>
  <si>
    <t>Прочие доходы от компенсации затрат государства</t>
  </si>
  <si>
    <t>995</t>
  </si>
  <si>
    <t>Прочие доходы от компенсации затрат бюджетов сельских поселений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</si>
  <si>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</si>
  <si>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</si>
  <si>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150</t>
  </si>
  <si>
    <t>Дотации на выравнивание бюджетной обеспеченности</t>
  </si>
  <si>
    <t>001</t>
  </si>
  <si>
    <t xml:space="preserve">Дотации  бюджетам сельских поселений на выравнивание  бюджетной обеспеченности  </t>
  </si>
  <si>
    <t>Дотации бюджетам сельских поселений на выравнивание  бюджетной обеспеченности  из бюджета субъекта Российской Федерации</t>
  </si>
  <si>
    <t>Дотации бюджетам сельских поселений на выравнивание  бюджетной обеспеченности  из бюджетов муниципальных районов</t>
  </si>
  <si>
    <t>Субвенции бюджетам бюджетной системы Российской Федерации</t>
  </si>
  <si>
    <t>024</t>
  </si>
  <si>
    <t>Субвенции местным бюджетам  на выполнение передаваемых полномочий субъектов Российской Федерации</t>
  </si>
  <si>
    <t>7514</t>
  </si>
  <si>
    <t xml:space="preserve">Субвенции  бюджетам сельских поселений на выполнение государственных полномочий по созданию и обеспечению деятельности административных комиссий </t>
  </si>
  <si>
    <t>118</t>
  </si>
  <si>
    <t>Субвенции бюджетам 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</si>
  <si>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</si>
  <si>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014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</si>
  <si>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</si>
  <si>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>8206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</si>
  <si>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</t>
  </si>
  <si>
    <t>999</t>
  </si>
  <si>
    <t>Прочие межбюджетные трансферты, передаваемые  бюжетам сельских поселений</t>
  </si>
  <si>
    <t>8202</t>
  </si>
  <si>
    <t>Прочие межбюджетные трансферты бюджетам сельских поселений на поддержку мер по обеспечению сбалансированности бюджетов поселений</t>
  </si>
  <si>
    <t>8208</t>
  </si>
  <si>
    <t>Прочие межбюджетные трансферты бюджетам сельских поселений на выполнение полномочий, переданных на уровень муниципального района</t>
  </si>
  <si>
    <t>ДОХОДЫ  ВСЕГО</t>
  </si>
  <si>
    <t>от 25.12.2024 № 47-167Р</t>
  </si>
  <si>
    <t>7745</t>
  </si>
  <si>
    <t>Прочие межбюджетные трансферты, передаваемые  бюджетам сельских поселений (за содействие развитию налогового потенциала)</t>
  </si>
  <si>
    <t>7555</t>
  </si>
  <si>
    <t>Прочие межбюджетные трансферты, передаваемые бюджетам сельских поселений (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</si>
  <si>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7412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</si>
  <si>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</si>
  <si>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Прочие межбюджетные трансферты, передаваемые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</si>
  <si>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1024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</si>
  <si>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</si>
  <si>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Дотации бюджетам сельских поселений на выравнивание  бюджетной обеспеченности  из бюджетов муниципальных районов, городских округов с внутригородским делением</t>
  </si>
  <si>
    <t>Дотации бюджетам бюджетной системы Российской Федерации</t>
  </si>
  <si>
    <t>2724</t>
  </si>
  <si>
    <t>Субсидии бюджетам бюджетной системы Российской Федерации (межбюджетные субсидии)</t>
  </si>
  <si>
    <t>Прочие субсидии бюджетам сельских поселений (на разработку расчетов вероятного вреда в целях обеспечения безопасности гидротехнических сооружений)</t>
  </si>
  <si>
    <t>Доходы сельсовета на 2025 год</t>
  </si>
  <si>
    <t>Доходы сельсовета на 2027 год</t>
  </si>
  <si>
    <t>Доходы сельсовета на 2026 год</t>
  </si>
  <si>
    <t>НАЛОГОВЫЕ И НЕНАЛОГОВЫЕ ДОХОДЫ</t>
  </si>
  <si>
    <t xml:space="preserve">                                                                                                       к решению Преображенского сельского  Совета депутатов</t>
  </si>
  <si>
    <t xml:space="preserve">  к решению Ачинского окружного   Совета депутатов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</si>
  <si>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</si>
  <si>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</si>
  <si>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</si>
  <si>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</si>
  <si>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1011</t>
  </si>
  <si>
    <t>Прочие межбюджетные трансферты бюджетам сельских поселений (средства резервного фонда Правительства Красноярского края)</t>
  </si>
  <si>
    <t>210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</si>
  <si>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</si>
  <si>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рублей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</si>
</sst>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?"/>
    <numFmt numFmtId="165" formatCode="_-* #,##0.00_р_._-;\-* #,##0.00_р_._-;_-* &quot;-&quot;??_р_._-;_-@_-"/>
    <numFmt numFmtId="166" formatCode="[$-F400]h:mm:ss\ AM/PM"/>
  </numFmts>
  <fonts count="12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vertical="top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left" vertical="top"/>
    </xf>
    <xf numFmtId="4" fontId="3" fillId="2" borderId="3" xfId="4" applyNumberFormat="1" applyFont="1" applyFill="1" applyBorder="1" applyAlignment="1">
      <alignment horizontal="center" vertical="top" wrapText="1" shrinkToFit="1"/>
    </xf>
    <xf numFmtId="49" fontId="3" fillId="0" borderId="3" xfId="0" applyNumberFormat="1" applyFont="1" applyFill="1" applyBorder="1" applyAlignment="1">
      <alignment horizontal="left" vertical="top"/>
    </xf>
    <xf numFmtId="4" fontId="3" fillId="0" borderId="3" xfId="4" applyNumberFormat="1" applyFont="1" applyFill="1" applyBorder="1" applyAlignment="1">
      <alignment horizontal="center" vertical="top" wrapText="1" shrinkToFit="1"/>
    </xf>
    <xf numFmtId="49" fontId="3" fillId="0" borderId="3" xfId="0" applyNumberFormat="1" applyFont="1" applyBorder="1" applyAlignment="1">
      <alignment vertical="top"/>
    </xf>
    <xf numFmtId="4" fontId="8" fillId="0" borderId="3" xfId="5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vertical="top"/>
    </xf>
    <xf numFmtId="49" fontId="3" fillId="2" borderId="3" xfId="0" applyNumberFormat="1" applyFont="1" applyFill="1" applyBorder="1" applyAlignment="1">
      <alignment horizontal="center" vertical="top"/>
    </xf>
    <xf numFmtId="4" fontId="3" fillId="0" borderId="3" xfId="4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vertical="top"/>
    </xf>
    <xf numFmtId="49" fontId="3" fillId="0" borderId="3" xfId="0" applyNumberFormat="1" applyFont="1" applyFill="1" applyBorder="1" applyAlignment="1">
      <alignment horizontal="center" vertical="top"/>
    </xf>
    <xf numFmtId="4" fontId="3" fillId="0" borderId="3" xfId="4" applyNumberFormat="1" applyFont="1" applyFill="1" applyBorder="1" applyAlignment="1">
      <alignment horizontal="center" vertical="top" wrapText="1"/>
    </xf>
    <xf numFmtId="4" fontId="3" fillId="2" borderId="3" xfId="4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center" vertical="top"/>
    </xf>
    <xf numFmtId="4" fontId="3" fillId="0" borderId="2" xfId="4" applyNumberFormat="1" applyFont="1" applyFill="1" applyBorder="1" applyAlignment="1">
      <alignment horizontal="center" vertical="top" wrapText="1"/>
    </xf>
    <xf numFmtId="49" fontId="9" fillId="0" borderId="3" xfId="6" applyNumberFormat="1" applyFont="1" applyFill="1" applyBorder="1" applyAlignment="1">
      <alignment horizontal="left" vertical="top" wrapText="1"/>
    </xf>
    <xf numFmtId="49" fontId="9" fillId="0" borderId="3" xfId="6" applyNumberFormat="1" applyFont="1" applyFill="1" applyBorder="1" applyAlignment="1">
      <alignment horizontal="center" vertical="top" wrapText="1"/>
    </xf>
    <xf numFmtId="4" fontId="9" fillId="0" borderId="3" xfId="4" applyNumberFormat="1" applyFont="1" applyFill="1" applyBorder="1" applyAlignment="1">
      <alignment horizontal="center" vertical="top" wrapText="1"/>
    </xf>
    <xf numFmtId="49" fontId="9" fillId="0" borderId="1" xfId="6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9" fillId="0" borderId="8" xfId="5" applyNumberFormat="1" applyFont="1" applyFill="1" applyBorder="1" applyAlignment="1">
      <alignment vertical="top" wrapText="1"/>
    </xf>
    <xf numFmtId="164" fontId="3" fillId="0" borderId="3" xfId="0" applyNumberFormat="1" applyFont="1" applyBorder="1" applyAlignment="1" applyProtection="1">
      <alignment vertical="top" wrapText="1"/>
    </xf>
    <xf numFmtId="164" fontId="3" fillId="0" borderId="2" xfId="0" applyNumberFormat="1" applyFont="1" applyBorder="1" applyAlignment="1" applyProtection="1">
      <alignment vertical="top" wrapText="1"/>
    </xf>
    <xf numFmtId="49" fontId="9" fillId="0" borderId="8" xfId="0" applyNumberFormat="1" applyFont="1" applyFill="1" applyBorder="1" applyAlignment="1" applyProtection="1">
      <alignment vertical="top" wrapText="1"/>
    </xf>
    <xf numFmtId="0" fontId="9" fillId="0" borderId="9" xfId="5" applyNumberFormat="1" applyFont="1" applyFill="1" applyBorder="1" applyAlignment="1">
      <alignment vertical="top" wrapText="1"/>
    </xf>
    <xf numFmtId="0" fontId="9" fillId="0" borderId="10" xfId="5" applyNumberFormat="1" applyFont="1" applyFill="1" applyBorder="1" applyAlignment="1">
      <alignment vertical="top" wrapText="1"/>
    </xf>
    <xf numFmtId="0" fontId="9" fillId="0" borderId="11" xfId="5" applyNumberFormat="1" applyFont="1" applyFill="1" applyBorder="1" applyAlignment="1">
      <alignment vertical="top" wrapText="1"/>
    </xf>
    <xf numFmtId="0" fontId="9" fillId="0" borderId="3" xfId="5" applyNumberFormat="1" applyFont="1" applyFill="1" applyBorder="1" applyAlignment="1">
      <alignment vertical="top" wrapText="1"/>
    </xf>
    <xf numFmtId="0" fontId="9" fillId="0" borderId="0" xfId="5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9" fillId="0" borderId="3" xfId="0" applyNumberFormat="1" applyFont="1" applyFill="1" applyBorder="1" applyAlignment="1" applyProtection="1">
      <alignment vertical="top" wrapText="1"/>
    </xf>
    <xf numFmtId="49" fontId="9" fillId="0" borderId="0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vertical="top" wrapText="1"/>
    </xf>
    <xf numFmtId="0" fontId="4" fillId="0" borderId="3" xfId="0" applyFont="1" applyFill="1" applyBorder="1" applyAlignment="1">
      <alignment vertical="top"/>
    </xf>
    <xf numFmtId="0" fontId="4" fillId="0" borderId="0" xfId="0" applyFont="1" applyFill="1"/>
    <xf numFmtId="1" fontId="3" fillId="0" borderId="0" xfId="0" applyNumberFormat="1" applyFont="1"/>
    <xf numFmtId="1" fontId="3" fillId="0" borderId="3" xfId="0" applyNumberFormat="1" applyFont="1" applyBorder="1" applyAlignment="1">
      <alignment horizontal="center" vertical="top"/>
    </xf>
    <xf numFmtId="1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textRotation="90" wrapText="1"/>
    </xf>
    <xf numFmtId="49" fontId="3" fillId="0" borderId="4" xfId="0" applyNumberFormat="1" applyFont="1" applyFill="1" applyBorder="1" applyAlignment="1">
      <alignment horizontal="left" vertical="top"/>
    </xf>
    <xf numFmtId="4" fontId="3" fillId="0" borderId="6" xfId="4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vertical="top" wrapText="1"/>
    </xf>
    <xf numFmtId="166" fontId="3" fillId="0" borderId="3" xfId="0" applyNumberFormat="1" applyFont="1" applyFill="1" applyBorder="1" applyAlignment="1" applyProtection="1">
      <alignment vertical="top" wrapText="1"/>
    </xf>
    <xf numFmtId="0" fontId="4" fillId="0" borderId="0" xfId="0" applyFont="1"/>
    <xf numFmtId="1" fontId="9" fillId="0" borderId="3" xfId="0" applyNumberFormat="1" applyFont="1" applyFill="1" applyBorder="1" applyAlignment="1" applyProtection="1">
      <alignment vertical="top" wrapText="1"/>
    </xf>
    <xf numFmtId="4" fontId="3" fillId="0" borderId="0" xfId="0" applyNumberFormat="1" applyFont="1" applyAlignment="1">
      <alignment horizontal="right"/>
    </xf>
    <xf numFmtId="0" fontId="8" fillId="0" borderId="13" xfId="5" applyFont="1" applyBorder="1" applyAlignment="1">
      <alignment horizontal="left" vertical="top" wrapText="1" readingOrder="1"/>
    </xf>
    <xf numFmtId="0" fontId="3" fillId="0" borderId="3" xfId="0" applyFont="1" applyFill="1" applyBorder="1" applyAlignment="1">
      <alignment horizontal="justify" vertical="top"/>
    </xf>
    <xf numFmtId="0" fontId="3" fillId="0" borderId="3" xfId="0" applyNumberFormat="1" applyFont="1" applyFill="1" applyBorder="1" applyAlignment="1" applyProtection="1">
      <alignment horizontal="justify" vertical="top" wrapText="1"/>
    </xf>
    <xf numFmtId="4" fontId="3" fillId="2" borderId="6" xfId="4" applyNumberFormat="1" applyFont="1" applyFill="1" applyBorder="1" applyAlignment="1">
      <alignment horizontal="center" vertical="top"/>
    </xf>
    <xf numFmtId="4" fontId="3" fillId="2" borderId="3" xfId="4" applyNumberFormat="1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 applyProtection="1">
      <alignment vertical="top" wrapText="1"/>
    </xf>
    <xf numFmtId="1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11" fillId="0" borderId="13" xfId="5" applyFont="1" applyBorder="1" applyAlignment="1">
      <alignment horizontal="left" vertical="top" wrapText="1" readingOrder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49" fontId="10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textRotation="90"/>
    </xf>
    <xf numFmtId="1" fontId="3" fillId="0" borderId="2" xfId="0" applyNumberFormat="1" applyFont="1" applyBorder="1" applyAlignment="1">
      <alignment textRotation="90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7" xfId="0" applyNumberFormat="1" applyFont="1" applyBorder="1" applyAlignment="1"/>
    <xf numFmtId="0" fontId="0" fillId="0" borderId="7" xfId="0" applyBorder="1" applyAlignment="1"/>
  </cellXfs>
  <cellStyles count="7">
    <cellStyle name="Normal" xfId="5"/>
    <cellStyle name="Обычный" xfId="0" builtinId="0"/>
    <cellStyle name="Обычный 2" xfId="1"/>
    <cellStyle name="Обычный 2 2" xfId="2"/>
    <cellStyle name="Обычный_сводки 2012 восстановленная" xfId="6"/>
    <cellStyle name="Финансовый" xfId="4" builtinId="3"/>
    <cellStyle name="Финансовый 2" xfId="3"/>
  </cellStyles>
  <dxfs count="0"/>
  <tableStyles count="0" defaultTableStyle="TableStyleMedium2" defaultPivotStyle="PivotStyleLight16"/>
  <colors>
    <mruColors>
      <color rgb="FFEE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72"/>
  <sheetViews>
    <sheetView tabSelected="1" zoomScaleNormal="100" workbookViewId="0">
      <selection activeCell="A11" sqref="A11:XFD11"/>
    </sheetView>
  </sheetViews>
  <sheetFormatPr defaultRowHeight="12.75"/>
  <cols>
    <col min="1" max="1" width="4.7109375" style="47" customWidth="1"/>
    <col min="2" max="2" width="4.42578125" style="1" customWidth="1"/>
    <col min="3" max="3" width="3.5703125" style="1" customWidth="1"/>
    <col min="4" max="4" width="3.85546875" style="1" bestFit="1" customWidth="1"/>
    <col min="5" max="6" width="4.28515625" style="1" customWidth="1"/>
    <col min="7" max="7" width="4" style="1" customWidth="1"/>
    <col min="8" max="8" width="4.7109375" style="1" customWidth="1"/>
    <col min="9" max="9" width="4.140625" style="1" customWidth="1"/>
    <col min="10" max="10" width="53.5703125" style="3" customWidth="1"/>
    <col min="11" max="11" width="13.85546875" style="1" customWidth="1"/>
    <col min="12" max="12" width="13.5703125" style="1" customWidth="1"/>
    <col min="13" max="13" width="12.140625" style="1" customWidth="1"/>
    <col min="14" max="16384" width="9.140625" style="1"/>
  </cols>
  <sheetData>
    <row r="1" spans="1:13">
      <c r="J1" s="70" t="s">
        <v>30</v>
      </c>
      <c r="K1" s="70"/>
      <c r="L1" s="70"/>
      <c r="M1" s="70"/>
    </row>
    <row r="2" spans="1:13">
      <c r="J2" s="70" t="s">
        <v>138</v>
      </c>
      <c r="K2" s="70"/>
      <c r="L2" s="70"/>
      <c r="M2" s="70"/>
    </row>
    <row r="3" spans="1:13">
      <c r="J3" s="71"/>
      <c r="K3" s="71"/>
      <c r="L3" s="71"/>
      <c r="M3" s="71"/>
    </row>
    <row r="4" spans="1:13">
      <c r="K4" s="4"/>
      <c r="L4" s="4"/>
      <c r="M4" s="57" t="s">
        <v>30</v>
      </c>
    </row>
    <row r="5" spans="1:13">
      <c r="A5" s="75" t="s">
        <v>137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>
      <c r="A6" s="76" t="s">
        <v>118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15.75">
      <c r="B7" s="77" t="s">
        <v>31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>
      <c r="A8" s="86"/>
      <c r="B8" s="87"/>
      <c r="C8" s="87"/>
      <c r="D8" s="87"/>
      <c r="E8" s="87"/>
      <c r="F8" s="87"/>
      <c r="G8" s="87"/>
      <c r="H8" s="87"/>
      <c r="I8" s="87"/>
      <c r="J8" s="29"/>
      <c r="K8" s="5"/>
      <c r="L8" s="78" t="s">
        <v>147</v>
      </c>
      <c r="M8" s="78"/>
    </row>
    <row r="9" spans="1:13">
      <c r="A9" s="79" t="s">
        <v>23</v>
      </c>
      <c r="B9" s="81" t="s">
        <v>32</v>
      </c>
      <c r="C9" s="82"/>
      <c r="D9" s="82"/>
      <c r="E9" s="82"/>
      <c r="F9" s="82"/>
      <c r="G9" s="82"/>
      <c r="H9" s="82"/>
      <c r="I9" s="83"/>
      <c r="J9" s="84" t="s">
        <v>33</v>
      </c>
      <c r="K9" s="68" t="s">
        <v>133</v>
      </c>
      <c r="L9" s="68" t="s">
        <v>135</v>
      </c>
      <c r="M9" s="68" t="s">
        <v>134</v>
      </c>
    </row>
    <row r="10" spans="1:13" ht="157.5">
      <c r="A10" s="80"/>
      <c r="B10" s="50" t="s">
        <v>34</v>
      </c>
      <c r="C10" s="50" t="s">
        <v>35</v>
      </c>
      <c r="D10" s="50" t="s">
        <v>36</v>
      </c>
      <c r="E10" s="50" t="s">
        <v>37</v>
      </c>
      <c r="F10" s="50" t="s">
        <v>38</v>
      </c>
      <c r="G10" s="50" t="s">
        <v>39</v>
      </c>
      <c r="H10" s="50" t="s">
        <v>40</v>
      </c>
      <c r="I10" s="50" t="s">
        <v>41</v>
      </c>
      <c r="J10" s="85"/>
      <c r="K10" s="69"/>
      <c r="L10" s="69"/>
      <c r="M10" s="69"/>
    </row>
    <row r="11" spans="1:13">
      <c r="A11" s="64" t="s">
        <v>1</v>
      </c>
      <c r="B11" s="65" t="s">
        <v>2</v>
      </c>
      <c r="C11" s="65" t="s">
        <v>9</v>
      </c>
      <c r="D11" s="65" t="s">
        <v>10</v>
      </c>
      <c r="E11" s="65" t="s">
        <v>0</v>
      </c>
      <c r="F11" s="65" t="s">
        <v>11</v>
      </c>
      <c r="G11" s="65" t="s">
        <v>3</v>
      </c>
      <c r="H11" s="65" t="s">
        <v>4</v>
      </c>
      <c r="I11" s="65" t="s">
        <v>5</v>
      </c>
      <c r="J11" s="11" t="s">
        <v>6</v>
      </c>
      <c r="K11" s="66" t="s">
        <v>7</v>
      </c>
      <c r="L11" s="66" t="s">
        <v>8</v>
      </c>
      <c r="M11" s="66" t="s">
        <v>13</v>
      </c>
    </row>
    <row r="12" spans="1:13">
      <c r="A12" s="48" t="s">
        <v>1</v>
      </c>
      <c r="B12" s="7" t="s">
        <v>42</v>
      </c>
      <c r="C12" s="6" t="s">
        <v>1</v>
      </c>
      <c r="D12" s="7" t="s">
        <v>25</v>
      </c>
      <c r="E12" s="7" t="s">
        <v>25</v>
      </c>
      <c r="F12" s="7" t="s">
        <v>42</v>
      </c>
      <c r="G12" s="7" t="s">
        <v>25</v>
      </c>
      <c r="H12" s="7" t="s">
        <v>43</v>
      </c>
      <c r="I12" s="7" t="s">
        <v>42</v>
      </c>
      <c r="J12" s="30" t="s">
        <v>136</v>
      </c>
      <c r="K12" s="8">
        <f>K13+K20+K30+K38+K41</f>
        <v>3944300</v>
      </c>
      <c r="L12" s="8">
        <f>L13+L20+L30+L38+L41</f>
        <v>4227930</v>
      </c>
      <c r="M12" s="8">
        <f>M13+M20+M30+M38+M41</f>
        <v>4958720</v>
      </c>
    </row>
    <row r="13" spans="1:13">
      <c r="A13" s="48">
        <f>A12+1</f>
        <v>2</v>
      </c>
      <c r="B13" s="7" t="s">
        <v>44</v>
      </c>
      <c r="C13" s="6" t="s">
        <v>1</v>
      </c>
      <c r="D13" s="7" t="s">
        <v>24</v>
      </c>
      <c r="E13" s="7" t="s">
        <v>25</v>
      </c>
      <c r="F13" s="7" t="s">
        <v>42</v>
      </c>
      <c r="G13" s="7" t="s">
        <v>25</v>
      </c>
      <c r="H13" s="7" t="s">
        <v>43</v>
      </c>
      <c r="I13" s="9" t="s">
        <v>45</v>
      </c>
      <c r="J13" s="30" t="s">
        <v>46</v>
      </c>
      <c r="K13" s="8">
        <f>K14</f>
        <v>1253700</v>
      </c>
      <c r="L13" s="8">
        <f>L14</f>
        <v>1334530</v>
      </c>
      <c r="M13" s="8">
        <f>M14</f>
        <v>1415220</v>
      </c>
    </row>
    <row r="14" spans="1:13">
      <c r="A14" s="48">
        <f t="shared" ref="A14:A72" si="0">A13+1</f>
        <v>3</v>
      </c>
      <c r="B14" s="7" t="s">
        <v>44</v>
      </c>
      <c r="C14" s="6" t="s">
        <v>1</v>
      </c>
      <c r="D14" s="7" t="s">
        <v>24</v>
      </c>
      <c r="E14" s="7" t="s">
        <v>26</v>
      </c>
      <c r="F14" s="7" t="s">
        <v>42</v>
      </c>
      <c r="G14" s="7" t="s">
        <v>24</v>
      </c>
      <c r="H14" s="7" t="s">
        <v>43</v>
      </c>
      <c r="I14" s="9" t="s">
        <v>45</v>
      </c>
      <c r="J14" s="30" t="s">
        <v>47</v>
      </c>
      <c r="K14" s="8">
        <f>K15+K16+K17+K18+K19</f>
        <v>1253700</v>
      </c>
      <c r="L14" s="8">
        <f>L15+L16+L17+L18+L19</f>
        <v>1334530</v>
      </c>
      <c r="M14" s="8">
        <f>M15+M16+M17+M18+M19</f>
        <v>1415220</v>
      </c>
    </row>
    <row r="15" spans="1:13" ht="183.75" customHeight="1">
      <c r="A15" s="48">
        <f t="shared" si="0"/>
        <v>4</v>
      </c>
      <c r="B15" s="7" t="s">
        <v>44</v>
      </c>
      <c r="C15" s="6" t="s">
        <v>1</v>
      </c>
      <c r="D15" s="7" t="s">
        <v>24</v>
      </c>
      <c r="E15" s="7" t="s">
        <v>26</v>
      </c>
      <c r="F15" s="7" t="s">
        <v>48</v>
      </c>
      <c r="G15" s="7" t="s">
        <v>24</v>
      </c>
      <c r="H15" s="7" t="s">
        <v>43</v>
      </c>
      <c r="I15" s="9" t="s">
        <v>45</v>
      </c>
      <c r="J15" s="58" t="s">
        <v>139</v>
      </c>
      <c r="K15" s="10">
        <v>827300</v>
      </c>
      <c r="L15" s="10">
        <v>881100</v>
      </c>
      <c r="M15" s="10">
        <v>934800</v>
      </c>
    </row>
    <row r="16" spans="1:13" ht="141.75" customHeight="1">
      <c r="A16" s="48">
        <f t="shared" si="0"/>
        <v>5</v>
      </c>
      <c r="B16" s="7" t="s">
        <v>44</v>
      </c>
      <c r="C16" s="6" t="s">
        <v>1</v>
      </c>
      <c r="D16" s="7" t="s">
        <v>24</v>
      </c>
      <c r="E16" s="7" t="s">
        <v>26</v>
      </c>
      <c r="F16" s="7" t="s">
        <v>49</v>
      </c>
      <c r="G16" s="7" t="s">
        <v>24</v>
      </c>
      <c r="H16" s="7" t="s">
        <v>43</v>
      </c>
      <c r="I16" s="9" t="s">
        <v>45</v>
      </c>
      <c r="J16" s="58" t="s">
        <v>140</v>
      </c>
      <c r="K16" s="10">
        <v>5100</v>
      </c>
      <c r="L16" s="10">
        <v>5300</v>
      </c>
      <c r="M16" s="10">
        <v>5500</v>
      </c>
    </row>
    <row r="17" spans="1:13" ht="114.75">
      <c r="A17" s="48">
        <f t="shared" si="0"/>
        <v>6</v>
      </c>
      <c r="B17" s="7" t="s">
        <v>44</v>
      </c>
      <c r="C17" s="6" t="s">
        <v>1</v>
      </c>
      <c r="D17" s="7" t="s">
        <v>24</v>
      </c>
      <c r="E17" s="7" t="s">
        <v>26</v>
      </c>
      <c r="F17" s="7" t="s">
        <v>50</v>
      </c>
      <c r="G17" s="7" t="s">
        <v>24</v>
      </c>
      <c r="H17" s="7" t="s">
        <v>43</v>
      </c>
      <c r="I17" s="9" t="s">
        <v>45</v>
      </c>
      <c r="J17" s="58" t="s">
        <v>141</v>
      </c>
      <c r="K17" s="10">
        <v>12200</v>
      </c>
      <c r="L17" s="10">
        <v>12800</v>
      </c>
      <c r="M17" s="10">
        <v>13300</v>
      </c>
    </row>
    <row r="18" spans="1:13" ht="89.25">
      <c r="A18" s="48">
        <f t="shared" si="0"/>
        <v>7</v>
      </c>
      <c r="B18" s="7" t="s">
        <v>44</v>
      </c>
      <c r="C18" s="6" t="s">
        <v>1</v>
      </c>
      <c r="D18" s="7" t="s">
        <v>24</v>
      </c>
      <c r="E18" s="7" t="s">
        <v>26</v>
      </c>
      <c r="F18" s="7" t="s">
        <v>51</v>
      </c>
      <c r="G18" s="7" t="s">
        <v>24</v>
      </c>
      <c r="H18" s="7" t="s">
        <v>43</v>
      </c>
      <c r="I18" s="9" t="s">
        <v>45</v>
      </c>
      <c r="J18" s="58" t="s">
        <v>142</v>
      </c>
      <c r="K18" s="10">
        <v>14400</v>
      </c>
      <c r="L18" s="10">
        <v>15000</v>
      </c>
      <c r="M18" s="10">
        <v>15600</v>
      </c>
    </row>
    <row r="19" spans="1:13" ht="60">
      <c r="A19" s="48">
        <f t="shared" si="0"/>
        <v>8</v>
      </c>
      <c r="B19" s="7" t="s">
        <v>44</v>
      </c>
      <c r="C19" s="6" t="s">
        <v>1</v>
      </c>
      <c r="D19" s="7" t="s">
        <v>24</v>
      </c>
      <c r="E19" s="7" t="s">
        <v>26</v>
      </c>
      <c r="F19" s="7" t="s">
        <v>145</v>
      </c>
      <c r="G19" s="7" t="s">
        <v>24</v>
      </c>
      <c r="H19" s="7" t="s">
        <v>43</v>
      </c>
      <c r="I19" s="9" t="s">
        <v>45</v>
      </c>
      <c r="J19" s="67" t="s">
        <v>146</v>
      </c>
      <c r="K19" s="10">
        <v>394700</v>
      </c>
      <c r="L19" s="10">
        <v>420330</v>
      </c>
      <c r="M19" s="10">
        <v>446020</v>
      </c>
    </row>
    <row r="20" spans="1:13" ht="25.5">
      <c r="A20" s="48">
        <f t="shared" si="0"/>
        <v>9</v>
      </c>
      <c r="B20" s="11" t="s">
        <v>44</v>
      </c>
      <c r="C20" s="6" t="s">
        <v>1</v>
      </c>
      <c r="D20" s="11" t="s">
        <v>27</v>
      </c>
      <c r="E20" s="11" t="s">
        <v>25</v>
      </c>
      <c r="F20" s="11" t="s">
        <v>42</v>
      </c>
      <c r="G20" s="11" t="s">
        <v>25</v>
      </c>
      <c r="H20" s="11" t="s">
        <v>43</v>
      </c>
      <c r="I20" s="11" t="s">
        <v>45</v>
      </c>
      <c r="J20" s="31" t="s">
        <v>52</v>
      </c>
      <c r="K20" s="12">
        <f>K21</f>
        <v>1267600</v>
      </c>
      <c r="L20" s="12">
        <f>L21</f>
        <v>1333300</v>
      </c>
      <c r="M20" s="12">
        <f>M21</f>
        <v>1832500</v>
      </c>
    </row>
    <row r="21" spans="1:13" ht="25.5">
      <c r="A21" s="48">
        <f t="shared" si="0"/>
        <v>10</v>
      </c>
      <c r="B21" s="13" t="s">
        <v>44</v>
      </c>
      <c r="C21" s="14" t="s">
        <v>1</v>
      </c>
      <c r="D21" s="13" t="s">
        <v>27</v>
      </c>
      <c r="E21" s="13" t="s">
        <v>26</v>
      </c>
      <c r="F21" s="13" t="s">
        <v>42</v>
      </c>
      <c r="G21" s="13" t="s">
        <v>24</v>
      </c>
      <c r="H21" s="13" t="s">
        <v>43</v>
      </c>
      <c r="I21" s="13" t="s">
        <v>45</v>
      </c>
      <c r="J21" s="59" t="s">
        <v>53</v>
      </c>
      <c r="K21" s="15">
        <f>K23+K25+K27+K29</f>
        <v>1267600</v>
      </c>
      <c r="L21" s="15">
        <f>L23+L25+L27+L29</f>
        <v>1333300</v>
      </c>
      <c r="M21" s="15">
        <f>M23+M25+M27+M29</f>
        <v>1832500</v>
      </c>
    </row>
    <row r="22" spans="1:13" ht="63.75">
      <c r="A22" s="48">
        <f t="shared" si="0"/>
        <v>11</v>
      </c>
      <c r="B22" s="13" t="s">
        <v>44</v>
      </c>
      <c r="C22" s="14" t="s">
        <v>1</v>
      </c>
      <c r="D22" s="13" t="s">
        <v>27</v>
      </c>
      <c r="E22" s="13" t="s">
        <v>26</v>
      </c>
      <c r="F22" s="13" t="s">
        <v>54</v>
      </c>
      <c r="G22" s="13" t="s">
        <v>24</v>
      </c>
      <c r="H22" s="13" t="s">
        <v>43</v>
      </c>
      <c r="I22" s="13" t="s">
        <v>45</v>
      </c>
      <c r="J22" s="59" t="s">
        <v>55</v>
      </c>
      <c r="K22" s="15">
        <f>K23</f>
        <v>675300</v>
      </c>
      <c r="L22" s="15">
        <f>L23</f>
        <v>701600</v>
      </c>
      <c r="M22" s="15">
        <f>M23</f>
        <v>964700</v>
      </c>
    </row>
    <row r="23" spans="1:13" ht="89.25">
      <c r="A23" s="48">
        <f t="shared" si="0"/>
        <v>12</v>
      </c>
      <c r="B23" s="13" t="s">
        <v>44</v>
      </c>
      <c r="C23" s="14" t="s">
        <v>1</v>
      </c>
      <c r="D23" s="13" t="s">
        <v>27</v>
      </c>
      <c r="E23" s="13" t="s">
        <v>26</v>
      </c>
      <c r="F23" s="13" t="s">
        <v>56</v>
      </c>
      <c r="G23" s="13" t="s">
        <v>24</v>
      </c>
      <c r="H23" s="13" t="s">
        <v>43</v>
      </c>
      <c r="I23" s="13" t="s">
        <v>45</v>
      </c>
      <c r="J23" s="32" t="s">
        <v>57</v>
      </c>
      <c r="K23" s="10">
        <v>675300</v>
      </c>
      <c r="L23" s="10">
        <v>701600</v>
      </c>
      <c r="M23" s="10">
        <v>964700</v>
      </c>
    </row>
    <row r="24" spans="1:13" ht="76.5">
      <c r="A24" s="48">
        <f t="shared" si="0"/>
        <v>13</v>
      </c>
      <c r="B24" s="13" t="s">
        <v>44</v>
      </c>
      <c r="C24" s="14" t="s">
        <v>1</v>
      </c>
      <c r="D24" s="13" t="s">
        <v>27</v>
      </c>
      <c r="E24" s="13" t="s">
        <v>26</v>
      </c>
      <c r="F24" s="13" t="s">
        <v>58</v>
      </c>
      <c r="G24" s="13" t="s">
        <v>24</v>
      </c>
      <c r="H24" s="13" t="s">
        <v>43</v>
      </c>
      <c r="I24" s="13" t="s">
        <v>45</v>
      </c>
      <c r="J24" s="32" t="s">
        <v>59</v>
      </c>
      <c r="K24" s="10">
        <f>K25</f>
        <v>3500</v>
      </c>
      <c r="L24" s="10">
        <f>L25</f>
        <v>3600</v>
      </c>
      <c r="M24" s="10">
        <f>M25</f>
        <v>5000</v>
      </c>
    </row>
    <row r="25" spans="1:13" ht="102">
      <c r="A25" s="48">
        <f t="shared" si="0"/>
        <v>14</v>
      </c>
      <c r="B25" s="13" t="s">
        <v>44</v>
      </c>
      <c r="C25" s="14" t="s">
        <v>1</v>
      </c>
      <c r="D25" s="13" t="s">
        <v>27</v>
      </c>
      <c r="E25" s="13" t="s">
        <v>26</v>
      </c>
      <c r="F25" s="13" t="s">
        <v>60</v>
      </c>
      <c r="G25" s="13" t="s">
        <v>24</v>
      </c>
      <c r="H25" s="13" t="s">
        <v>43</v>
      </c>
      <c r="I25" s="13" t="s">
        <v>45</v>
      </c>
      <c r="J25" s="59" t="s">
        <v>61</v>
      </c>
      <c r="K25" s="10">
        <v>3500</v>
      </c>
      <c r="L25" s="10">
        <v>3600</v>
      </c>
      <c r="M25" s="10">
        <v>5000</v>
      </c>
    </row>
    <row r="26" spans="1:13" ht="63.75">
      <c r="A26" s="48">
        <f t="shared" si="0"/>
        <v>15</v>
      </c>
      <c r="B26" s="13" t="s">
        <v>44</v>
      </c>
      <c r="C26" s="14" t="s">
        <v>1</v>
      </c>
      <c r="D26" s="13" t="s">
        <v>27</v>
      </c>
      <c r="E26" s="13" t="s">
        <v>26</v>
      </c>
      <c r="F26" s="13" t="s">
        <v>62</v>
      </c>
      <c r="G26" s="13" t="s">
        <v>24</v>
      </c>
      <c r="H26" s="13" t="s">
        <v>43</v>
      </c>
      <c r="I26" s="13" t="s">
        <v>45</v>
      </c>
      <c r="J26" s="32" t="s">
        <v>63</v>
      </c>
      <c r="K26" s="10">
        <f>K27</f>
        <v>693800</v>
      </c>
      <c r="L26" s="10">
        <f>L27</f>
        <v>735300</v>
      </c>
      <c r="M26" s="10">
        <f>M27</f>
        <v>1009100</v>
      </c>
    </row>
    <row r="27" spans="1:13" ht="102">
      <c r="A27" s="48">
        <f t="shared" si="0"/>
        <v>16</v>
      </c>
      <c r="B27" s="13" t="s">
        <v>44</v>
      </c>
      <c r="C27" s="14" t="s">
        <v>1</v>
      </c>
      <c r="D27" s="13" t="s">
        <v>27</v>
      </c>
      <c r="E27" s="13" t="s">
        <v>26</v>
      </c>
      <c r="F27" s="13" t="s">
        <v>64</v>
      </c>
      <c r="G27" s="13" t="s">
        <v>24</v>
      </c>
      <c r="H27" s="13" t="s">
        <v>43</v>
      </c>
      <c r="I27" s="13" t="s">
        <v>45</v>
      </c>
      <c r="J27" s="33" t="s">
        <v>65</v>
      </c>
      <c r="K27" s="15">
        <v>693800</v>
      </c>
      <c r="L27" s="15">
        <v>735300</v>
      </c>
      <c r="M27" s="15">
        <v>1009100</v>
      </c>
    </row>
    <row r="28" spans="1:13" ht="63.75">
      <c r="A28" s="48">
        <f t="shared" si="0"/>
        <v>17</v>
      </c>
      <c r="B28" s="13" t="s">
        <v>44</v>
      </c>
      <c r="C28" s="14" t="s">
        <v>1</v>
      </c>
      <c r="D28" s="13" t="s">
        <v>27</v>
      </c>
      <c r="E28" s="13" t="s">
        <v>26</v>
      </c>
      <c r="F28" s="13" t="s">
        <v>66</v>
      </c>
      <c r="G28" s="13" t="s">
        <v>24</v>
      </c>
      <c r="H28" s="13" t="s">
        <v>43</v>
      </c>
      <c r="I28" s="13" t="s">
        <v>45</v>
      </c>
      <c r="J28" s="32" t="s">
        <v>67</v>
      </c>
      <c r="K28" s="15">
        <f>K29</f>
        <v>-105000</v>
      </c>
      <c r="L28" s="15">
        <f>L29</f>
        <v>-107200</v>
      </c>
      <c r="M28" s="15">
        <f>M29</f>
        <v>-146300</v>
      </c>
    </row>
    <row r="29" spans="1:13" ht="102">
      <c r="A29" s="48">
        <f t="shared" si="0"/>
        <v>18</v>
      </c>
      <c r="B29" s="13" t="s">
        <v>44</v>
      </c>
      <c r="C29" s="14" t="s">
        <v>1</v>
      </c>
      <c r="D29" s="13" t="s">
        <v>27</v>
      </c>
      <c r="E29" s="13" t="s">
        <v>26</v>
      </c>
      <c r="F29" s="13" t="s">
        <v>68</v>
      </c>
      <c r="G29" s="13" t="s">
        <v>24</v>
      </c>
      <c r="H29" s="13" t="s">
        <v>43</v>
      </c>
      <c r="I29" s="13" t="s">
        <v>45</v>
      </c>
      <c r="J29" s="32" t="s">
        <v>69</v>
      </c>
      <c r="K29" s="15">
        <v>-105000</v>
      </c>
      <c r="L29" s="15">
        <v>-107200</v>
      </c>
      <c r="M29" s="15">
        <v>-146300</v>
      </c>
    </row>
    <row r="30" spans="1:13">
      <c r="A30" s="48">
        <f t="shared" si="0"/>
        <v>19</v>
      </c>
      <c r="B30" s="16" t="s">
        <v>44</v>
      </c>
      <c r="C30" s="17" t="s">
        <v>1</v>
      </c>
      <c r="D30" s="16" t="s">
        <v>29</v>
      </c>
      <c r="E30" s="16" t="s">
        <v>25</v>
      </c>
      <c r="F30" s="16" t="s">
        <v>25</v>
      </c>
      <c r="G30" s="16" t="s">
        <v>6</v>
      </c>
      <c r="H30" s="16" t="s">
        <v>43</v>
      </c>
      <c r="I30" s="16" t="s">
        <v>42</v>
      </c>
      <c r="J30" s="34" t="s">
        <v>70</v>
      </c>
      <c r="K30" s="18">
        <f>K31+K33</f>
        <v>1371500</v>
      </c>
      <c r="L30" s="18">
        <f>L31+L33</f>
        <v>1508600</v>
      </c>
      <c r="M30" s="18">
        <f>M31+M33</f>
        <v>1659500</v>
      </c>
    </row>
    <row r="31" spans="1:13">
      <c r="A31" s="48">
        <f t="shared" si="0"/>
        <v>20</v>
      </c>
      <c r="B31" s="16" t="s">
        <v>44</v>
      </c>
      <c r="C31" s="17" t="s">
        <v>1</v>
      </c>
      <c r="D31" s="16" t="s">
        <v>29</v>
      </c>
      <c r="E31" s="16" t="s">
        <v>24</v>
      </c>
      <c r="F31" s="16" t="s">
        <v>42</v>
      </c>
      <c r="G31" s="16" t="s">
        <v>25</v>
      </c>
      <c r="H31" s="16" t="s">
        <v>43</v>
      </c>
      <c r="I31" s="16" t="s">
        <v>45</v>
      </c>
      <c r="J31" s="34" t="s">
        <v>71</v>
      </c>
      <c r="K31" s="18">
        <f>K32</f>
        <v>369900</v>
      </c>
      <c r="L31" s="18">
        <f>L32</f>
        <v>406900</v>
      </c>
      <c r="M31" s="18">
        <f>M32</f>
        <v>447600</v>
      </c>
    </row>
    <row r="32" spans="1:13" ht="38.25">
      <c r="A32" s="48">
        <f t="shared" si="0"/>
        <v>21</v>
      </c>
      <c r="B32" s="16" t="s">
        <v>44</v>
      </c>
      <c r="C32" s="17" t="s">
        <v>1</v>
      </c>
      <c r="D32" s="16" t="s">
        <v>29</v>
      </c>
      <c r="E32" s="16" t="s">
        <v>24</v>
      </c>
      <c r="F32" s="16" t="s">
        <v>50</v>
      </c>
      <c r="G32" s="16" t="s">
        <v>6</v>
      </c>
      <c r="H32" s="16" t="s">
        <v>43</v>
      </c>
      <c r="I32" s="16" t="s">
        <v>45</v>
      </c>
      <c r="J32" s="34" t="s">
        <v>72</v>
      </c>
      <c r="K32" s="18">
        <v>369900</v>
      </c>
      <c r="L32" s="18">
        <v>406900</v>
      </c>
      <c r="M32" s="18">
        <v>447600</v>
      </c>
    </row>
    <row r="33" spans="1:13">
      <c r="A33" s="48">
        <f t="shared" si="0"/>
        <v>22</v>
      </c>
      <c r="B33" s="9" t="s">
        <v>44</v>
      </c>
      <c r="C33" s="17" t="s">
        <v>1</v>
      </c>
      <c r="D33" s="9" t="s">
        <v>29</v>
      </c>
      <c r="E33" s="9" t="s">
        <v>29</v>
      </c>
      <c r="F33" s="9" t="s">
        <v>42</v>
      </c>
      <c r="G33" s="9" t="s">
        <v>25</v>
      </c>
      <c r="H33" s="9" t="s">
        <v>43</v>
      </c>
      <c r="I33" s="9" t="s">
        <v>45</v>
      </c>
      <c r="J33" s="34" t="s">
        <v>73</v>
      </c>
      <c r="K33" s="18">
        <f>K34+K36</f>
        <v>1001600</v>
      </c>
      <c r="L33" s="18">
        <f>L34+L36</f>
        <v>1101700</v>
      </c>
      <c r="M33" s="18">
        <f>M34+M36</f>
        <v>1211900</v>
      </c>
    </row>
    <row r="34" spans="1:13">
      <c r="A34" s="48">
        <f t="shared" si="0"/>
        <v>23</v>
      </c>
      <c r="B34" s="9" t="s">
        <v>44</v>
      </c>
      <c r="C34" s="17" t="s">
        <v>1</v>
      </c>
      <c r="D34" s="9" t="s">
        <v>29</v>
      </c>
      <c r="E34" s="9" t="s">
        <v>29</v>
      </c>
      <c r="F34" s="9" t="s">
        <v>50</v>
      </c>
      <c r="G34" s="9" t="s">
        <v>25</v>
      </c>
      <c r="H34" s="9" t="s">
        <v>43</v>
      </c>
      <c r="I34" s="9" t="s">
        <v>45</v>
      </c>
      <c r="J34" s="34" t="s">
        <v>74</v>
      </c>
      <c r="K34" s="18">
        <f>SUM(K35)</f>
        <v>230000</v>
      </c>
      <c r="L34" s="18">
        <f>SUM(L35)</f>
        <v>253000</v>
      </c>
      <c r="M34" s="18">
        <f>SUM(M35)</f>
        <v>278300</v>
      </c>
    </row>
    <row r="35" spans="1:13" ht="25.5">
      <c r="A35" s="48">
        <f t="shared" si="0"/>
        <v>24</v>
      </c>
      <c r="B35" s="9" t="s">
        <v>44</v>
      </c>
      <c r="C35" s="17" t="s">
        <v>1</v>
      </c>
      <c r="D35" s="9" t="s">
        <v>29</v>
      </c>
      <c r="E35" s="9" t="s">
        <v>29</v>
      </c>
      <c r="F35" s="9" t="s">
        <v>75</v>
      </c>
      <c r="G35" s="9" t="s">
        <v>6</v>
      </c>
      <c r="H35" s="9" t="s">
        <v>43</v>
      </c>
      <c r="I35" s="9" t="s">
        <v>45</v>
      </c>
      <c r="J35" s="34" t="s">
        <v>76</v>
      </c>
      <c r="K35" s="10">
        <v>230000</v>
      </c>
      <c r="L35" s="15">
        <v>253000</v>
      </c>
      <c r="M35" s="15">
        <v>278300</v>
      </c>
    </row>
    <row r="36" spans="1:13">
      <c r="A36" s="48">
        <f t="shared" si="0"/>
        <v>25</v>
      </c>
      <c r="B36" s="9" t="s">
        <v>44</v>
      </c>
      <c r="C36" s="17" t="s">
        <v>1</v>
      </c>
      <c r="D36" s="9" t="s">
        <v>29</v>
      </c>
      <c r="E36" s="9" t="s">
        <v>29</v>
      </c>
      <c r="F36" s="9" t="s">
        <v>77</v>
      </c>
      <c r="G36" s="9" t="s">
        <v>25</v>
      </c>
      <c r="H36" s="9" t="s">
        <v>43</v>
      </c>
      <c r="I36" s="9" t="s">
        <v>45</v>
      </c>
      <c r="J36" s="34" t="s">
        <v>78</v>
      </c>
      <c r="K36" s="18">
        <f>K37</f>
        <v>771600</v>
      </c>
      <c r="L36" s="18">
        <f>L37</f>
        <v>848700</v>
      </c>
      <c r="M36" s="18">
        <f>M37</f>
        <v>933600</v>
      </c>
    </row>
    <row r="37" spans="1:13" ht="25.5">
      <c r="A37" s="48">
        <f t="shared" si="0"/>
        <v>26</v>
      </c>
      <c r="B37" s="9" t="s">
        <v>44</v>
      </c>
      <c r="C37" s="17" t="s">
        <v>1</v>
      </c>
      <c r="D37" s="9" t="s">
        <v>29</v>
      </c>
      <c r="E37" s="9" t="s">
        <v>29</v>
      </c>
      <c r="F37" s="9" t="s">
        <v>79</v>
      </c>
      <c r="G37" s="9" t="s">
        <v>6</v>
      </c>
      <c r="H37" s="9" t="s">
        <v>43</v>
      </c>
      <c r="I37" s="9" t="s">
        <v>45</v>
      </c>
      <c r="J37" s="34" t="s">
        <v>80</v>
      </c>
      <c r="K37" s="10">
        <v>771600</v>
      </c>
      <c r="L37" s="15">
        <v>848700</v>
      </c>
      <c r="M37" s="15">
        <v>933600</v>
      </c>
    </row>
    <row r="38" spans="1:13">
      <c r="A38" s="48">
        <f t="shared" si="0"/>
        <v>27</v>
      </c>
      <c r="B38" s="9" t="s">
        <v>42</v>
      </c>
      <c r="C38" s="17" t="s">
        <v>1</v>
      </c>
      <c r="D38" s="9" t="s">
        <v>81</v>
      </c>
      <c r="E38" s="9" t="s">
        <v>25</v>
      </c>
      <c r="F38" s="9" t="s">
        <v>42</v>
      </c>
      <c r="G38" s="9" t="s">
        <v>25</v>
      </c>
      <c r="H38" s="9" t="s">
        <v>43</v>
      </c>
      <c r="I38" s="9" t="s">
        <v>42</v>
      </c>
      <c r="J38" s="35" t="s">
        <v>82</v>
      </c>
      <c r="K38" s="18">
        <f t="shared" ref="K38:M39" si="1">K39</f>
        <v>1500</v>
      </c>
      <c r="L38" s="18">
        <f t="shared" si="1"/>
        <v>1500</v>
      </c>
      <c r="M38" s="18">
        <f t="shared" si="1"/>
        <v>1500</v>
      </c>
    </row>
    <row r="39" spans="1:13" ht="38.25">
      <c r="A39" s="48">
        <f t="shared" si="0"/>
        <v>28</v>
      </c>
      <c r="B39" s="9" t="s">
        <v>12</v>
      </c>
      <c r="C39" s="17" t="s">
        <v>1</v>
      </c>
      <c r="D39" s="9" t="s">
        <v>81</v>
      </c>
      <c r="E39" s="9" t="s">
        <v>28</v>
      </c>
      <c r="F39" s="9" t="s">
        <v>42</v>
      </c>
      <c r="G39" s="9" t="s">
        <v>24</v>
      </c>
      <c r="H39" s="9" t="s">
        <v>43</v>
      </c>
      <c r="I39" s="9" t="s">
        <v>45</v>
      </c>
      <c r="J39" s="31" t="s">
        <v>83</v>
      </c>
      <c r="K39" s="18">
        <f t="shared" si="1"/>
        <v>1500</v>
      </c>
      <c r="L39" s="18">
        <f t="shared" si="1"/>
        <v>1500</v>
      </c>
      <c r="M39" s="18">
        <f t="shared" si="1"/>
        <v>1500</v>
      </c>
    </row>
    <row r="40" spans="1:13" ht="52.5" customHeight="1">
      <c r="A40" s="48">
        <f t="shared" si="0"/>
        <v>29</v>
      </c>
      <c r="B40" s="9" t="s">
        <v>12</v>
      </c>
      <c r="C40" s="17" t="s">
        <v>1</v>
      </c>
      <c r="D40" s="9" t="s">
        <v>81</v>
      </c>
      <c r="E40" s="9" t="s">
        <v>28</v>
      </c>
      <c r="F40" s="9" t="s">
        <v>49</v>
      </c>
      <c r="G40" s="9" t="s">
        <v>24</v>
      </c>
      <c r="H40" s="9" t="s">
        <v>43</v>
      </c>
      <c r="I40" s="9" t="s">
        <v>45</v>
      </c>
      <c r="J40" s="36" t="s">
        <v>84</v>
      </c>
      <c r="K40" s="18">
        <v>1500</v>
      </c>
      <c r="L40" s="18">
        <v>1500</v>
      </c>
      <c r="M40" s="18">
        <v>1500</v>
      </c>
    </row>
    <row r="41" spans="1:13" ht="25.5">
      <c r="A41" s="48">
        <f t="shared" si="0"/>
        <v>30</v>
      </c>
      <c r="B41" s="9" t="s">
        <v>42</v>
      </c>
      <c r="C41" s="17" t="s">
        <v>1</v>
      </c>
      <c r="D41" s="9" t="s">
        <v>13</v>
      </c>
      <c r="E41" s="9" t="s">
        <v>25</v>
      </c>
      <c r="F41" s="9" t="s">
        <v>42</v>
      </c>
      <c r="G41" s="9" t="s">
        <v>25</v>
      </c>
      <c r="H41" s="9" t="s">
        <v>43</v>
      </c>
      <c r="I41" s="9" t="s">
        <v>42</v>
      </c>
      <c r="J41" s="37" t="s">
        <v>85</v>
      </c>
      <c r="K41" s="19">
        <f t="shared" ref="K41:M43" si="2">K42</f>
        <v>50000</v>
      </c>
      <c r="L41" s="19">
        <f t="shared" si="2"/>
        <v>50000</v>
      </c>
      <c r="M41" s="19">
        <f t="shared" si="2"/>
        <v>50000</v>
      </c>
    </row>
    <row r="42" spans="1:13">
      <c r="A42" s="48">
        <f t="shared" si="0"/>
        <v>31</v>
      </c>
      <c r="B42" s="9" t="s">
        <v>42</v>
      </c>
      <c r="C42" s="17" t="s">
        <v>1</v>
      </c>
      <c r="D42" s="9" t="s">
        <v>13</v>
      </c>
      <c r="E42" s="9" t="s">
        <v>26</v>
      </c>
      <c r="F42" s="9" t="s">
        <v>42</v>
      </c>
      <c r="G42" s="9" t="s">
        <v>25</v>
      </c>
      <c r="H42" s="9" t="s">
        <v>43</v>
      </c>
      <c r="I42" s="9" t="s">
        <v>51</v>
      </c>
      <c r="J42" s="38" t="s">
        <v>86</v>
      </c>
      <c r="K42" s="19">
        <f t="shared" si="2"/>
        <v>50000</v>
      </c>
      <c r="L42" s="19">
        <f t="shared" si="2"/>
        <v>50000</v>
      </c>
      <c r="M42" s="19">
        <f t="shared" si="2"/>
        <v>50000</v>
      </c>
    </row>
    <row r="43" spans="1:13">
      <c r="A43" s="48">
        <f t="shared" si="0"/>
        <v>32</v>
      </c>
      <c r="B43" s="9" t="s">
        <v>12</v>
      </c>
      <c r="C43" s="17" t="s">
        <v>1</v>
      </c>
      <c r="D43" s="9" t="s">
        <v>13</v>
      </c>
      <c r="E43" s="9" t="s">
        <v>26</v>
      </c>
      <c r="F43" s="9" t="s">
        <v>87</v>
      </c>
      <c r="G43" s="9" t="s">
        <v>25</v>
      </c>
      <c r="H43" s="9" t="s">
        <v>43</v>
      </c>
      <c r="I43" s="9" t="s">
        <v>51</v>
      </c>
      <c r="J43" s="38" t="s">
        <v>88</v>
      </c>
      <c r="K43" s="19">
        <f t="shared" si="2"/>
        <v>50000</v>
      </c>
      <c r="L43" s="19">
        <f t="shared" si="2"/>
        <v>50000</v>
      </c>
      <c r="M43" s="19">
        <f t="shared" si="2"/>
        <v>50000</v>
      </c>
    </row>
    <row r="44" spans="1:13" ht="25.5">
      <c r="A44" s="48">
        <f t="shared" si="0"/>
        <v>33</v>
      </c>
      <c r="B44" s="9" t="s">
        <v>12</v>
      </c>
      <c r="C44" s="17" t="s">
        <v>1</v>
      </c>
      <c r="D44" s="9" t="s">
        <v>13</v>
      </c>
      <c r="E44" s="9" t="s">
        <v>26</v>
      </c>
      <c r="F44" s="9" t="s">
        <v>89</v>
      </c>
      <c r="G44" s="9" t="s">
        <v>6</v>
      </c>
      <c r="H44" s="9" t="s">
        <v>43</v>
      </c>
      <c r="I44" s="9" t="s">
        <v>51</v>
      </c>
      <c r="J44" s="39" t="s">
        <v>90</v>
      </c>
      <c r="K44" s="19">
        <v>50000</v>
      </c>
      <c r="L44" s="19">
        <v>50000</v>
      </c>
      <c r="M44" s="19">
        <v>50000</v>
      </c>
    </row>
    <row r="45" spans="1:13" s="2" customFormat="1">
      <c r="A45" s="48">
        <f t="shared" si="0"/>
        <v>34</v>
      </c>
      <c r="B45" s="9" t="s">
        <v>42</v>
      </c>
      <c r="C45" s="17" t="s">
        <v>2</v>
      </c>
      <c r="D45" s="9" t="s">
        <v>26</v>
      </c>
      <c r="E45" s="9" t="s">
        <v>25</v>
      </c>
      <c r="F45" s="9" t="s">
        <v>42</v>
      </c>
      <c r="G45" s="9" t="s">
        <v>25</v>
      </c>
      <c r="H45" s="9" t="s">
        <v>43</v>
      </c>
      <c r="I45" s="9" t="s">
        <v>42</v>
      </c>
      <c r="J45" s="38" t="s">
        <v>91</v>
      </c>
      <c r="K45" s="18">
        <f>K47+K60+K55+K53</f>
        <v>19591420.32</v>
      </c>
      <c r="L45" s="18">
        <f t="shared" ref="L45:M45" si="3">L47+L60+L55</f>
        <v>8258550</v>
      </c>
      <c r="M45" s="18">
        <f t="shared" si="3"/>
        <v>7857670</v>
      </c>
    </row>
    <row r="46" spans="1:13" s="2" customFormat="1" ht="25.5">
      <c r="A46" s="48">
        <f t="shared" si="0"/>
        <v>35</v>
      </c>
      <c r="B46" s="9" t="s">
        <v>42</v>
      </c>
      <c r="C46" s="17" t="s">
        <v>2</v>
      </c>
      <c r="D46" s="9" t="s">
        <v>26</v>
      </c>
      <c r="E46" s="9" t="s">
        <v>25</v>
      </c>
      <c r="F46" s="9" t="s">
        <v>42</v>
      </c>
      <c r="G46" s="9" t="s">
        <v>25</v>
      </c>
      <c r="H46" s="9" t="s">
        <v>43</v>
      </c>
      <c r="I46" s="9" t="s">
        <v>42</v>
      </c>
      <c r="J46" s="30" t="s">
        <v>92</v>
      </c>
      <c r="K46" s="18">
        <f>K47+K60+K55+K53</f>
        <v>19591420.32</v>
      </c>
      <c r="L46" s="18">
        <f t="shared" ref="L46:M46" si="4">L47+L60+L55</f>
        <v>8258550</v>
      </c>
      <c r="M46" s="18">
        <f t="shared" si="4"/>
        <v>7857670</v>
      </c>
    </row>
    <row r="47" spans="1:13" s="2" customFormat="1" ht="25.5">
      <c r="A47" s="48">
        <f t="shared" si="0"/>
        <v>36</v>
      </c>
      <c r="B47" s="20" t="s">
        <v>42</v>
      </c>
      <c r="C47" s="21" t="s">
        <v>2</v>
      </c>
      <c r="D47" s="20" t="s">
        <v>26</v>
      </c>
      <c r="E47" s="20" t="s">
        <v>6</v>
      </c>
      <c r="F47" s="20" t="s">
        <v>42</v>
      </c>
      <c r="G47" s="20" t="s">
        <v>25</v>
      </c>
      <c r="H47" s="20" t="s">
        <v>43</v>
      </c>
      <c r="I47" s="20" t="s">
        <v>93</v>
      </c>
      <c r="J47" s="30" t="s">
        <v>129</v>
      </c>
      <c r="K47" s="18">
        <f>K48+K51</f>
        <v>4815900</v>
      </c>
      <c r="L47" s="18">
        <f t="shared" ref="L47:M47" si="5">L48+L51</f>
        <v>4337650</v>
      </c>
      <c r="M47" s="18">
        <f t="shared" si="5"/>
        <v>4337650</v>
      </c>
    </row>
    <row r="48" spans="1:13" s="2" customFormat="1">
      <c r="A48" s="48">
        <f t="shared" si="0"/>
        <v>37</v>
      </c>
      <c r="B48" s="20" t="s">
        <v>42</v>
      </c>
      <c r="C48" s="21" t="s">
        <v>2</v>
      </c>
      <c r="D48" s="20" t="s">
        <v>26</v>
      </c>
      <c r="E48" s="20" t="s">
        <v>14</v>
      </c>
      <c r="F48" s="20" t="s">
        <v>42</v>
      </c>
      <c r="G48" s="20" t="s">
        <v>25</v>
      </c>
      <c r="H48" s="20" t="s">
        <v>43</v>
      </c>
      <c r="I48" s="20" t="s">
        <v>93</v>
      </c>
      <c r="J48" s="30" t="s">
        <v>94</v>
      </c>
      <c r="K48" s="18">
        <f>K50</f>
        <v>2391200</v>
      </c>
      <c r="L48" s="18">
        <f t="shared" ref="L48:M48" si="6">L50</f>
        <v>1912950</v>
      </c>
      <c r="M48" s="18">
        <f t="shared" si="6"/>
        <v>1912950</v>
      </c>
    </row>
    <row r="49" spans="1:13" ht="25.5">
      <c r="A49" s="48">
        <f t="shared" si="0"/>
        <v>38</v>
      </c>
      <c r="B49" s="20" t="s">
        <v>12</v>
      </c>
      <c r="C49" s="21" t="s">
        <v>2</v>
      </c>
      <c r="D49" s="20" t="s">
        <v>26</v>
      </c>
      <c r="E49" s="20" t="s">
        <v>14</v>
      </c>
      <c r="F49" s="20" t="s">
        <v>95</v>
      </c>
      <c r="G49" s="20" t="s">
        <v>25</v>
      </c>
      <c r="H49" s="20" t="s">
        <v>43</v>
      </c>
      <c r="I49" s="20" t="s">
        <v>93</v>
      </c>
      <c r="J49" s="40" t="s">
        <v>96</v>
      </c>
      <c r="K49" s="19">
        <f>K50</f>
        <v>2391200</v>
      </c>
      <c r="L49" s="19">
        <f t="shared" ref="L49:M49" si="7">L50</f>
        <v>1912950</v>
      </c>
      <c r="M49" s="19">
        <f t="shared" si="7"/>
        <v>1912950</v>
      </c>
    </row>
    <row r="50" spans="1:13" ht="38.25">
      <c r="A50" s="48">
        <f t="shared" si="0"/>
        <v>39</v>
      </c>
      <c r="B50" s="9" t="s">
        <v>12</v>
      </c>
      <c r="C50" s="17" t="s">
        <v>2</v>
      </c>
      <c r="D50" s="9" t="s">
        <v>26</v>
      </c>
      <c r="E50" s="9" t="s">
        <v>14</v>
      </c>
      <c r="F50" s="9" t="s">
        <v>95</v>
      </c>
      <c r="G50" s="9" t="s">
        <v>6</v>
      </c>
      <c r="H50" s="9" t="s">
        <v>43</v>
      </c>
      <c r="I50" s="9" t="s">
        <v>93</v>
      </c>
      <c r="J50" s="41" t="s">
        <v>97</v>
      </c>
      <c r="K50" s="18">
        <v>2391200</v>
      </c>
      <c r="L50" s="18">
        <v>1912950</v>
      </c>
      <c r="M50" s="18">
        <v>1912950</v>
      </c>
    </row>
    <row r="51" spans="1:13" ht="38.25">
      <c r="A51" s="48">
        <f t="shared" si="0"/>
        <v>40</v>
      </c>
      <c r="B51" s="9" t="s">
        <v>12</v>
      </c>
      <c r="C51" s="17" t="s">
        <v>2</v>
      </c>
      <c r="D51" s="9" t="s">
        <v>26</v>
      </c>
      <c r="E51" s="9" t="s">
        <v>15</v>
      </c>
      <c r="F51" s="9" t="s">
        <v>95</v>
      </c>
      <c r="G51" s="9" t="s">
        <v>25</v>
      </c>
      <c r="H51" s="9" t="s">
        <v>43</v>
      </c>
      <c r="I51" s="9" t="s">
        <v>93</v>
      </c>
      <c r="J51" s="41" t="s">
        <v>128</v>
      </c>
      <c r="K51" s="18">
        <f>K52</f>
        <v>2424700</v>
      </c>
      <c r="L51" s="18">
        <f t="shared" ref="L51:M51" si="8">L52</f>
        <v>2424700</v>
      </c>
      <c r="M51" s="18">
        <f t="shared" si="8"/>
        <v>2424700</v>
      </c>
    </row>
    <row r="52" spans="1:13" ht="38.25">
      <c r="A52" s="48">
        <f t="shared" si="0"/>
        <v>41</v>
      </c>
      <c r="B52" s="9" t="s">
        <v>12</v>
      </c>
      <c r="C52" s="17" t="s">
        <v>2</v>
      </c>
      <c r="D52" s="9" t="s">
        <v>26</v>
      </c>
      <c r="E52" s="9" t="s">
        <v>15</v>
      </c>
      <c r="F52" s="9" t="s">
        <v>95</v>
      </c>
      <c r="G52" s="9" t="s">
        <v>6</v>
      </c>
      <c r="H52" s="9" t="s">
        <v>43</v>
      </c>
      <c r="I52" s="9" t="s">
        <v>93</v>
      </c>
      <c r="J52" s="41" t="s">
        <v>98</v>
      </c>
      <c r="K52" s="18">
        <v>2424700</v>
      </c>
      <c r="L52" s="18">
        <v>2424700</v>
      </c>
      <c r="M52" s="18">
        <v>2424700</v>
      </c>
    </row>
    <row r="53" spans="1:13" s="55" customFormat="1" ht="25.5">
      <c r="A53" s="48">
        <f t="shared" si="0"/>
        <v>42</v>
      </c>
      <c r="B53" s="22" t="s">
        <v>12</v>
      </c>
      <c r="C53" s="23" t="s">
        <v>2</v>
      </c>
      <c r="D53" s="22" t="s">
        <v>26</v>
      </c>
      <c r="E53" s="22" t="s">
        <v>16</v>
      </c>
      <c r="F53" s="22" t="s">
        <v>42</v>
      </c>
      <c r="G53" s="22" t="s">
        <v>25</v>
      </c>
      <c r="H53" s="22" t="s">
        <v>43</v>
      </c>
      <c r="I53" s="22" t="s">
        <v>93</v>
      </c>
      <c r="J53" s="41" t="s">
        <v>131</v>
      </c>
      <c r="K53" s="24">
        <f>K54</f>
        <v>346500</v>
      </c>
      <c r="L53" s="24">
        <f t="shared" ref="L53:M53" si="9">L54</f>
        <v>0</v>
      </c>
      <c r="M53" s="24">
        <f t="shared" si="9"/>
        <v>0</v>
      </c>
    </row>
    <row r="54" spans="1:13" s="2" customFormat="1" ht="38.25">
      <c r="A54" s="49">
        <f t="shared" si="0"/>
        <v>43</v>
      </c>
      <c r="B54" s="22" t="s">
        <v>12</v>
      </c>
      <c r="C54" s="23" t="s">
        <v>2</v>
      </c>
      <c r="D54" s="22" t="s">
        <v>26</v>
      </c>
      <c r="E54" s="22" t="s">
        <v>17</v>
      </c>
      <c r="F54" s="22" t="s">
        <v>111</v>
      </c>
      <c r="G54" s="22" t="s">
        <v>6</v>
      </c>
      <c r="H54" s="22" t="s">
        <v>43</v>
      </c>
      <c r="I54" s="22" t="s">
        <v>93</v>
      </c>
      <c r="J54" s="56" t="s">
        <v>132</v>
      </c>
      <c r="K54" s="24">
        <v>346500</v>
      </c>
      <c r="L54" s="24">
        <v>0</v>
      </c>
      <c r="M54" s="24">
        <v>0</v>
      </c>
    </row>
    <row r="55" spans="1:13" s="46" customFormat="1" ht="25.5">
      <c r="A55" s="49">
        <f t="shared" si="0"/>
        <v>44</v>
      </c>
      <c r="B55" s="9" t="s">
        <v>42</v>
      </c>
      <c r="C55" s="17" t="s">
        <v>2</v>
      </c>
      <c r="D55" s="9" t="s">
        <v>26</v>
      </c>
      <c r="E55" s="9" t="s">
        <v>18</v>
      </c>
      <c r="F55" s="9" t="s">
        <v>42</v>
      </c>
      <c r="G55" s="9" t="s">
        <v>25</v>
      </c>
      <c r="H55" s="9" t="s">
        <v>43</v>
      </c>
      <c r="I55" s="9" t="s">
        <v>93</v>
      </c>
      <c r="J55" s="63" t="s">
        <v>99</v>
      </c>
      <c r="K55" s="18">
        <f>K57+K59</f>
        <v>757979</v>
      </c>
      <c r="L55" s="18">
        <f>L59+L57</f>
        <v>824470</v>
      </c>
      <c r="M55" s="18">
        <f>M59+M57</f>
        <v>855180</v>
      </c>
    </row>
    <row r="56" spans="1:13" ht="25.5">
      <c r="A56" s="48">
        <f t="shared" si="0"/>
        <v>45</v>
      </c>
      <c r="B56" s="22" t="s">
        <v>12</v>
      </c>
      <c r="C56" s="23" t="s">
        <v>2</v>
      </c>
      <c r="D56" s="22" t="s">
        <v>26</v>
      </c>
      <c r="E56" s="22" t="s">
        <v>18</v>
      </c>
      <c r="F56" s="22" t="s">
        <v>100</v>
      </c>
      <c r="G56" s="22" t="s">
        <v>25</v>
      </c>
      <c r="H56" s="22" t="s">
        <v>43</v>
      </c>
      <c r="I56" s="22" t="s">
        <v>93</v>
      </c>
      <c r="J56" s="42" t="s">
        <v>101</v>
      </c>
      <c r="K56" s="24">
        <f>K57</f>
        <v>15327</v>
      </c>
      <c r="L56" s="24">
        <f>L57</f>
        <v>13600</v>
      </c>
      <c r="M56" s="24">
        <f>M57</f>
        <v>13600</v>
      </c>
    </row>
    <row r="57" spans="1:13" ht="38.25">
      <c r="A57" s="48">
        <f t="shared" si="0"/>
        <v>46</v>
      </c>
      <c r="B57" s="9" t="s">
        <v>12</v>
      </c>
      <c r="C57" s="17" t="s">
        <v>2</v>
      </c>
      <c r="D57" s="9" t="s">
        <v>26</v>
      </c>
      <c r="E57" s="9" t="s">
        <v>18</v>
      </c>
      <c r="F57" s="9" t="s">
        <v>100</v>
      </c>
      <c r="G57" s="9" t="s">
        <v>6</v>
      </c>
      <c r="H57" s="9" t="s">
        <v>102</v>
      </c>
      <c r="I57" s="51" t="s">
        <v>93</v>
      </c>
      <c r="J57" s="53" t="s">
        <v>103</v>
      </c>
      <c r="K57" s="52">
        <v>15327</v>
      </c>
      <c r="L57" s="18">
        <v>13600</v>
      </c>
      <c r="M57" s="18">
        <v>13600</v>
      </c>
    </row>
    <row r="58" spans="1:13" ht="38.25">
      <c r="A58" s="48">
        <f t="shared" si="0"/>
        <v>47</v>
      </c>
      <c r="B58" s="9" t="s">
        <v>12</v>
      </c>
      <c r="C58" s="17" t="s">
        <v>2</v>
      </c>
      <c r="D58" s="9" t="s">
        <v>26</v>
      </c>
      <c r="E58" s="9" t="s">
        <v>20</v>
      </c>
      <c r="F58" s="9" t="s">
        <v>104</v>
      </c>
      <c r="G58" s="9" t="s">
        <v>25</v>
      </c>
      <c r="H58" s="9" t="s">
        <v>43</v>
      </c>
      <c r="I58" s="9" t="s">
        <v>93</v>
      </c>
      <c r="J58" s="43" t="s">
        <v>105</v>
      </c>
      <c r="K58" s="18">
        <f>K59</f>
        <v>742652</v>
      </c>
      <c r="L58" s="18">
        <f>L59</f>
        <v>810870</v>
      </c>
      <c r="M58" s="18">
        <f>M59</f>
        <v>841580</v>
      </c>
    </row>
    <row r="59" spans="1:13" ht="38.25">
      <c r="A59" s="48">
        <f t="shared" si="0"/>
        <v>48</v>
      </c>
      <c r="B59" s="25" t="s">
        <v>12</v>
      </c>
      <c r="C59" s="26">
        <v>2</v>
      </c>
      <c r="D59" s="25" t="s">
        <v>26</v>
      </c>
      <c r="E59" s="25" t="s">
        <v>20</v>
      </c>
      <c r="F59" s="25" t="s">
        <v>104</v>
      </c>
      <c r="G59" s="25" t="s">
        <v>6</v>
      </c>
      <c r="H59" s="25" t="s">
        <v>43</v>
      </c>
      <c r="I59" s="25" t="s">
        <v>93</v>
      </c>
      <c r="J59" s="35" t="s">
        <v>106</v>
      </c>
      <c r="K59" s="27">
        <f>737480+5172</f>
        <v>742652</v>
      </c>
      <c r="L59" s="27">
        <v>810870</v>
      </c>
      <c r="M59" s="27">
        <v>841580</v>
      </c>
    </row>
    <row r="60" spans="1:13" s="46" customFormat="1">
      <c r="A60" s="49">
        <f t="shared" si="0"/>
        <v>49</v>
      </c>
      <c r="B60" s="25" t="s">
        <v>42</v>
      </c>
      <c r="C60" s="26" t="s">
        <v>2</v>
      </c>
      <c r="D60" s="28" t="s">
        <v>26</v>
      </c>
      <c r="E60" s="28" t="s">
        <v>21</v>
      </c>
      <c r="F60" s="28" t="s">
        <v>42</v>
      </c>
      <c r="G60" s="28" t="s">
        <v>25</v>
      </c>
      <c r="H60" s="28" t="s">
        <v>43</v>
      </c>
      <c r="I60" s="28" t="s">
        <v>93</v>
      </c>
      <c r="J60" s="37" t="s">
        <v>19</v>
      </c>
      <c r="K60" s="27">
        <f>K61+K63</f>
        <v>13671041.32</v>
      </c>
      <c r="L60" s="27">
        <f t="shared" ref="L60:M60" si="10">L61+L63</f>
        <v>3096430</v>
      </c>
      <c r="M60" s="27">
        <f t="shared" si="10"/>
        <v>2664840</v>
      </c>
    </row>
    <row r="61" spans="1:13" ht="63.75">
      <c r="A61" s="48">
        <f t="shared" si="0"/>
        <v>50</v>
      </c>
      <c r="B61" s="25" t="s">
        <v>12</v>
      </c>
      <c r="C61" s="26" t="s">
        <v>2</v>
      </c>
      <c r="D61" s="28" t="s">
        <v>26</v>
      </c>
      <c r="E61" s="28" t="s">
        <v>21</v>
      </c>
      <c r="F61" s="28" t="s">
        <v>107</v>
      </c>
      <c r="G61" s="28" t="s">
        <v>25</v>
      </c>
      <c r="H61" s="28" t="s">
        <v>43</v>
      </c>
      <c r="I61" s="28" t="s">
        <v>93</v>
      </c>
      <c r="J61" s="38" t="s">
        <v>108</v>
      </c>
      <c r="K61" s="27">
        <f>K62</f>
        <v>839060</v>
      </c>
      <c r="L61" s="27">
        <f>L62</f>
        <v>839060</v>
      </c>
      <c r="M61" s="27">
        <f>M62</f>
        <v>839060</v>
      </c>
    </row>
    <row r="62" spans="1:13" ht="76.5">
      <c r="A62" s="48">
        <f t="shared" si="0"/>
        <v>51</v>
      </c>
      <c r="B62" s="25" t="s">
        <v>12</v>
      </c>
      <c r="C62" s="26" t="s">
        <v>2</v>
      </c>
      <c r="D62" s="28" t="s">
        <v>26</v>
      </c>
      <c r="E62" s="28" t="s">
        <v>21</v>
      </c>
      <c r="F62" s="28" t="s">
        <v>107</v>
      </c>
      <c r="G62" s="28" t="s">
        <v>6</v>
      </c>
      <c r="H62" s="28" t="s">
        <v>109</v>
      </c>
      <c r="I62" s="28" t="s">
        <v>93</v>
      </c>
      <c r="J62" s="38" t="s">
        <v>110</v>
      </c>
      <c r="K62" s="18">
        <v>839060</v>
      </c>
      <c r="L62" s="18">
        <v>839060</v>
      </c>
      <c r="M62" s="18">
        <v>839060</v>
      </c>
    </row>
    <row r="63" spans="1:13" s="2" customFormat="1" ht="25.5">
      <c r="A63" s="48">
        <f t="shared" si="0"/>
        <v>52</v>
      </c>
      <c r="B63" s="9" t="s">
        <v>42</v>
      </c>
      <c r="C63" s="17" t="s">
        <v>2</v>
      </c>
      <c r="D63" s="20" t="s">
        <v>26</v>
      </c>
      <c r="E63" s="20" t="s">
        <v>22</v>
      </c>
      <c r="F63" s="20" t="s">
        <v>111</v>
      </c>
      <c r="G63" s="20" t="s">
        <v>25</v>
      </c>
      <c r="H63" s="20" t="s">
        <v>43</v>
      </c>
      <c r="I63" s="20" t="s">
        <v>93</v>
      </c>
      <c r="J63" s="44" t="s">
        <v>112</v>
      </c>
      <c r="K63" s="18">
        <f>K65+K66+K67+K68+K69+K70+K71+K64</f>
        <v>12831981.32</v>
      </c>
      <c r="L63" s="18">
        <f t="shared" ref="L63:M63" si="11">L65+L66+L67+L68+L69+L70+L71+L64</f>
        <v>2257370</v>
      </c>
      <c r="M63" s="18">
        <f t="shared" si="11"/>
        <v>1825780</v>
      </c>
    </row>
    <row r="64" spans="1:13" s="2" customFormat="1" ht="38.25">
      <c r="A64" s="48">
        <f t="shared" si="0"/>
        <v>53</v>
      </c>
      <c r="B64" s="9" t="s">
        <v>12</v>
      </c>
      <c r="C64" s="17" t="s">
        <v>2</v>
      </c>
      <c r="D64" s="20" t="s">
        <v>26</v>
      </c>
      <c r="E64" s="20" t="s">
        <v>22</v>
      </c>
      <c r="F64" s="20" t="s">
        <v>111</v>
      </c>
      <c r="G64" s="20" t="s">
        <v>6</v>
      </c>
      <c r="H64" s="20" t="s">
        <v>143</v>
      </c>
      <c r="I64" s="20" t="s">
        <v>93</v>
      </c>
      <c r="J64" s="60" t="s">
        <v>144</v>
      </c>
      <c r="K64" s="52">
        <v>9999980.1400000006</v>
      </c>
      <c r="L64" s="18">
        <v>0</v>
      </c>
      <c r="M64" s="18">
        <v>0</v>
      </c>
    </row>
    <row r="65" spans="1:13" ht="63.75">
      <c r="A65" s="48">
        <f t="shared" si="0"/>
        <v>54</v>
      </c>
      <c r="B65" s="9" t="s">
        <v>12</v>
      </c>
      <c r="C65" s="17" t="s">
        <v>2</v>
      </c>
      <c r="D65" s="20" t="s">
        <v>26</v>
      </c>
      <c r="E65" s="20" t="s">
        <v>22</v>
      </c>
      <c r="F65" s="20" t="s">
        <v>111</v>
      </c>
      <c r="G65" s="20" t="s">
        <v>6</v>
      </c>
      <c r="H65" s="20" t="s">
        <v>126</v>
      </c>
      <c r="I65" s="20" t="s">
        <v>93</v>
      </c>
      <c r="J65" s="54" t="s">
        <v>127</v>
      </c>
      <c r="K65" s="52">
        <v>537770</v>
      </c>
      <c r="L65" s="18">
        <v>0</v>
      </c>
      <c r="M65" s="18">
        <v>0</v>
      </c>
    </row>
    <row r="66" spans="1:13" ht="51">
      <c r="A66" s="48">
        <f t="shared" si="0"/>
        <v>55</v>
      </c>
      <c r="B66" s="9" t="s">
        <v>12</v>
      </c>
      <c r="C66" s="17" t="s">
        <v>2</v>
      </c>
      <c r="D66" s="20" t="s">
        <v>26</v>
      </c>
      <c r="E66" s="20" t="s">
        <v>22</v>
      </c>
      <c r="F66" s="20" t="s">
        <v>111</v>
      </c>
      <c r="G66" s="20" t="s">
        <v>6</v>
      </c>
      <c r="H66" s="20" t="s">
        <v>130</v>
      </c>
      <c r="I66" s="20" t="s">
        <v>93</v>
      </c>
      <c r="J66" s="54" t="s">
        <v>125</v>
      </c>
      <c r="K66" s="52">
        <v>434940</v>
      </c>
      <c r="L66" s="18">
        <v>0</v>
      </c>
      <c r="M66" s="18">
        <v>0</v>
      </c>
    </row>
    <row r="67" spans="1:13" ht="38.25">
      <c r="A67" s="48">
        <f t="shared" si="0"/>
        <v>56</v>
      </c>
      <c r="B67" s="9" t="s">
        <v>12</v>
      </c>
      <c r="C67" s="17" t="s">
        <v>2</v>
      </c>
      <c r="D67" s="20" t="s">
        <v>26</v>
      </c>
      <c r="E67" s="20" t="s">
        <v>22</v>
      </c>
      <c r="F67" s="20" t="s">
        <v>111</v>
      </c>
      <c r="G67" s="20" t="s">
        <v>6</v>
      </c>
      <c r="H67" s="20" t="s">
        <v>123</v>
      </c>
      <c r="I67" s="20" t="s">
        <v>93</v>
      </c>
      <c r="J67" s="54" t="s">
        <v>124</v>
      </c>
      <c r="K67" s="52">
        <v>368800</v>
      </c>
      <c r="L67" s="18">
        <v>368800</v>
      </c>
      <c r="M67" s="18">
        <v>368800</v>
      </c>
    </row>
    <row r="68" spans="1:13" ht="76.5">
      <c r="A68" s="48">
        <f t="shared" si="0"/>
        <v>57</v>
      </c>
      <c r="B68" s="9" t="s">
        <v>12</v>
      </c>
      <c r="C68" s="17" t="s">
        <v>2</v>
      </c>
      <c r="D68" s="20" t="s">
        <v>26</v>
      </c>
      <c r="E68" s="20" t="s">
        <v>22</v>
      </c>
      <c r="F68" s="20" t="s">
        <v>111</v>
      </c>
      <c r="G68" s="20" t="s">
        <v>6</v>
      </c>
      <c r="H68" s="20" t="s">
        <v>121</v>
      </c>
      <c r="I68" s="20" t="s">
        <v>93</v>
      </c>
      <c r="J68" s="54" t="s">
        <v>122</v>
      </c>
      <c r="K68" s="52">
        <v>18014.18</v>
      </c>
      <c r="L68" s="18">
        <v>0</v>
      </c>
      <c r="M68" s="18">
        <v>0</v>
      </c>
    </row>
    <row r="69" spans="1:13" ht="38.25">
      <c r="A69" s="48">
        <f t="shared" si="0"/>
        <v>58</v>
      </c>
      <c r="B69" s="9" t="s">
        <v>12</v>
      </c>
      <c r="C69" s="17" t="s">
        <v>2</v>
      </c>
      <c r="D69" s="20" t="s">
        <v>26</v>
      </c>
      <c r="E69" s="20" t="s">
        <v>22</v>
      </c>
      <c r="F69" s="20" t="s">
        <v>111</v>
      </c>
      <c r="G69" s="20" t="s">
        <v>6</v>
      </c>
      <c r="H69" s="20" t="s">
        <v>119</v>
      </c>
      <c r="I69" s="20" t="s">
        <v>93</v>
      </c>
      <c r="J69" s="53" t="s">
        <v>120</v>
      </c>
      <c r="K69" s="52">
        <v>22120</v>
      </c>
      <c r="L69" s="18">
        <v>0</v>
      </c>
      <c r="M69" s="18">
        <v>0</v>
      </c>
    </row>
    <row r="70" spans="1:13" ht="38.25">
      <c r="A70" s="48">
        <f t="shared" si="0"/>
        <v>59</v>
      </c>
      <c r="B70" s="9" t="s">
        <v>12</v>
      </c>
      <c r="C70" s="17" t="s">
        <v>2</v>
      </c>
      <c r="D70" s="20" t="s">
        <v>26</v>
      </c>
      <c r="E70" s="20" t="s">
        <v>22</v>
      </c>
      <c r="F70" s="20" t="s">
        <v>111</v>
      </c>
      <c r="G70" s="20" t="s">
        <v>6</v>
      </c>
      <c r="H70" s="20" t="s">
        <v>113</v>
      </c>
      <c r="I70" s="20" t="s">
        <v>93</v>
      </c>
      <c r="J70" s="53" t="s">
        <v>114</v>
      </c>
      <c r="K70" s="52">
        <f>1274210-735213</f>
        <v>538997</v>
      </c>
      <c r="L70" s="18">
        <v>1888570</v>
      </c>
      <c r="M70" s="18">
        <v>1456980</v>
      </c>
    </row>
    <row r="71" spans="1:13" ht="38.25">
      <c r="A71" s="48">
        <f t="shared" si="0"/>
        <v>60</v>
      </c>
      <c r="B71" s="9" t="s">
        <v>12</v>
      </c>
      <c r="C71" s="17" t="s">
        <v>2</v>
      </c>
      <c r="D71" s="20" t="s">
        <v>26</v>
      </c>
      <c r="E71" s="20" t="s">
        <v>22</v>
      </c>
      <c r="F71" s="20" t="s">
        <v>111</v>
      </c>
      <c r="G71" s="20" t="s">
        <v>6</v>
      </c>
      <c r="H71" s="20" t="s">
        <v>115</v>
      </c>
      <c r="I71" s="20" t="s">
        <v>93</v>
      </c>
      <c r="J71" s="53" t="s">
        <v>116</v>
      </c>
      <c r="K71" s="52">
        <v>911360</v>
      </c>
      <c r="L71" s="18">
        <v>0</v>
      </c>
      <c r="M71" s="18">
        <v>0</v>
      </c>
    </row>
    <row r="72" spans="1:13">
      <c r="A72" s="48">
        <f t="shared" si="0"/>
        <v>61</v>
      </c>
      <c r="B72" s="72" t="s">
        <v>117</v>
      </c>
      <c r="C72" s="73"/>
      <c r="D72" s="73"/>
      <c r="E72" s="73"/>
      <c r="F72" s="73"/>
      <c r="G72" s="73"/>
      <c r="H72" s="73"/>
      <c r="I72" s="74"/>
      <c r="J72" s="45"/>
      <c r="K72" s="61">
        <f>K45+K12</f>
        <v>23535720.32</v>
      </c>
      <c r="L72" s="62">
        <f>L12+L46</f>
        <v>12486480</v>
      </c>
      <c r="M72" s="62">
        <f>M12+M46</f>
        <v>12816390</v>
      </c>
    </row>
  </sheetData>
  <mergeCells count="15">
    <mergeCell ref="M9:M10"/>
    <mergeCell ref="J1:M1"/>
    <mergeCell ref="J2:M2"/>
    <mergeCell ref="J3:M3"/>
    <mergeCell ref="B72:I72"/>
    <mergeCell ref="A5:M5"/>
    <mergeCell ref="A6:M6"/>
    <mergeCell ref="B7:M7"/>
    <mergeCell ref="L8:M8"/>
    <mergeCell ref="A9:A10"/>
    <mergeCell ref="B9:I9"/>
    <mergeCell ref="J9:J10"/>
    <mergeCell ref="A8:I8"/>
    <mergeCell ref="K9:K10"/>
    <mergeCell ref="L9:L10"/>
  </mergeCells>
  <pageMargins left="0.47244094488188981" right="0.47244094488188981" top="0.55118110236220474" bottom="0.23622047244094491" header="0" footer="0"/>
  <pageSetup paperSize="9" scale="72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 доходы</vt:lpstr>
      <vt:lpstr>'приложение 2 доходы'!Заголовки_для_печати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rep:2.56.0.266</dc:description>
  <cp:lastModifiedBy>PSA10</cp:lastModifiedBy>
  <cp:lastPrinted>2025-12-03T04:42:52Z</cp:lastPrinted>
  <dcterms:created xsi:type="dcterms:W3CDTF">2024-11-12T08:45:17Z</dcterms:created>
  <dcterms:modified xsi:type="dcterms:W3CDTF">2025-12-03T04:42:58Z</dcterms:modified>
</cp:coreProperties>
</file>